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 activeTab="1"/>
  </bookViews>
  <sheets>
    <sheet name="1кв" sheetId="26" r:id="rId1"/>
    <sheet name="2кв" sheetId="28" r:id="rId2"/>
    <sheet name="отчет" sheetId="27" r:id="rId3"/>
  </sheets>
  <definedNames>
    <definedName name="_xlnm.Print_Area" localSheetId="0">'1кв'!$A$1:$E$48</definedName>
    <definedName name="_xlnm.Print_Area" localSheetId="1">'2кв'!$A$1:$E$49</definedName>
    <definedName name="_xlnm.Print_Area" localSheetId="2">отчет!$A$1:$C$37</definedName>
  </definedNames>
  <calcPr calcId="152511"/>
</workbook>
</file>

<file path=xl/calcChain.xml><?xml version="1.0" encoding="utf-8"?>
<calcChain xmlns="http://schemas.openxmlformats.org/spreadsheetml/2006/main">
  <c r="B44" i="28" l="1"/>
  <c r="B47" i="28" l="1"/>
  <c r="E23" i="28"/>
  <c r="E22" i="28"/>
  <c r="E27" i="28" s="1"/>
  <c r="B48" i="28" s="1"/>
  <c r="B49" i="28" l="1"/>
  <c r="C18" i="27"/>
  <c r="C15" i="27"/>
  <c r="C14" i="27"/>
  <c r="C8" i="27"/>
  <c r="C6" i="27"/>
  <c r="C25" i="27" l="1"/>
  <c r="C16" i="27"/>
  <c r="C10" i="27"/>
  <c r="B46" i="26"/>
  <c r="C9" i="27" s="1"/>
  <c r="E23" i="26"/>
  <c r="C13" i="27" s="1"/>
  <c r="E22" i="26"/>
  <c r="C12" i="27" l="1"/>
  <c r="E26" i="26"/>
  <c r="B47" i="26" s="1"/>
  <c r="C19" i="27"/>
  <c r="C20" i="27" s="1"/>
  <c r="B48" i="26" l="1"/>
</calcChain>
</file>

<file path=xl/sharedStrings.xml><?xml version="1.0" encoding="utf-8"?>
<sst xmlns="http://schemas.openxmlformats.org/spreadsheetml/2006/main" count="139" uniqueCount="82">
  <si>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</si>
  <si>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</si>
  <si>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</si>
  <si>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</si>
  <si>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</si>
  <si>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</si>
  <si>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</si>
  <si>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</si>
  <si>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</si>
  <si>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</si>
  <si>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</si>
  <si>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</si>
  <si>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</si>
  <si>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</si>
  <si>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</si>
  <si>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</si>
  <si>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</si>
  <si>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</si>
  <si>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</si>
  <si>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</si>
  <si>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</si>
  <si>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</si>
  <si>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</si>
  <si>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</si>
  <si>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</si>
  <si>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№45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</si>
  <si>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</si>
  <si>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</si>
  <si>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</si>
  <si>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</si>
  <si>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</si>
  <si>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</si>
  <si>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</si>
  <si>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Ситник Т. 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</si>
  <si>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Ситник Тамары Владимировны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</si>
  <si>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22.08.2016 г.</t>
    </r>
  </si>
  <si>
    <t>Расходы по содержанию и тек ремонту</t>
  </si>
  <si>
    <t>Остаток на начало 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</si>
  <si>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</si>
  <si>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</si>
  <si>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Стоимость материалов </t>
  </si>
  <si>
    <t xml:space="preserve">Услуги по содержанию многоквартирного дома </t>
  </si>
  <si>
    <t>интернет Ростелеком</t>
  </si>
  <si>
    <t>ИТОГО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</si>
  <si>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</si>
  <si>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</si>
  <si>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42699,6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</si>
  <si>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</si>
  <si>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</si>
  <si>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</si>
  <si>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</si>
  <si>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</si>
  <si>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</si>
  <si>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</si>
  <si>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</si>
  <si>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</si>
  <si>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Стоимость материалов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</si>
  <si>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</si>
  <si>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</si>
  <si>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</si>
  <si>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</si>
  <si>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</si>
  <si>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</si>
  <si>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</si>
  <si>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</si>
  <si>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</si>
  <si>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</si>
  <si>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</si>
  <si>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</si>
  <si>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</si>
  <si>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ул.Комсомольская, д. 5</t>
  </si>
  <si>
    <t>Начислено всего 161706,3</t>
  </si>
  <si>
    <t>Непредвиденные работы 2 ч/ч</t>
  </si>
  <si>
    <t xml:space="preserve">   * Устройство дорожки к подъездам, 2 шт. (смета)</t>
  </si>
  <si>
    <t>за 1 квартал 2024 года</t>
  </si>
  <si>
    <t xml:space="preserve">           2. Всего за период с "01" 01 2024 г. по "31" 03 2024 г. выполнено работ (оказано услуг) на общую сумму тридцать тысяч семьсот пятьдесят четыре рубля 76 копеек.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</si>
  <si>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</si>
  <si>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</si>
  <si>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</si>
  <si>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</si>
  <si>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</si>
  <si>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одна тысяча шестьсот три рубля 35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</si>
</sst>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6" fillId="0" borderId="0"/>
    <xf numFmtId="0" fontId="15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/>
    <xf numFmtId="0" fontId="5" fillId="0" borderId="0" xfId="0" applyFont="1" applyAlignment="1">
      <alignment horizontal="left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7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wrapText="1"/>
    </xf>
    <xf numFmtId="43" fontId="3" fillId="0" borderId="0" xfId="1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3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5" t="s">
        <v>11</v>
      </c>
      <c r="B1" s="65"/>
      <c r="C1" s="65"/>
      <c r="D1" s="65"/>
      <c r="E1" s="65"/>
    </row>
    <row r="2" spans="1:5" ht="27" customHeight="1" x14ac:dyDescent="0.25">
      <c r="A2" s="66" t="s">
        <v>12</v>
      </c>
      <c r="B2" s="67"/>
      <c r="C2" s="67"/>
      <c r="D2" s="67"/>
      <c r="E2" s="67"/>
    </row>
    <row r="3" spans="1:5" x14ac:dyDescent="0.25">
      <c r="A3" s="68" t="s">
        <v>74</v>
      </c>
      <c r="B3" s="68"/>
      <c r="C3" s="68"/>
      <c r="D3" s="68"/>
      <c r="E3" s="68"/>
    </row>
    <row r="4" spans="1:5" s="1" customFormat="1" ht="15.75" x14ac:dyDescent="0.25">
      <c r="A4" s="25" t="s">
        <v>13</v>
      </c>
      <c r="B4" s="4"/>
      <c r="C4" s="4"/>
      <c r="D4" s="54"/>
      <c r="E4" s="54"/>
    </row>
    <row r="5" spans="1:5" x14ac:dyDescent="0.25">
      <c r="A5" s="31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9" t="s">
        <v>34</v>
      </c>
      <c r="B9" s="69"/>
      <c r="C9" s="69"/>
      <c r="D9" s="69"/>
      <c r="E9" s="69"/>
    </row>
    <row r="10" spans="1:5" ht="27" customHeight="1" x14ac:dyDescent="0.25">
      <c r="A10" s="73" t="s">
        <v>14</v>
      </c>
      <c r="B10" s="74"/>
      <c r="C10" s="74"/>
      <c r="D10" s="74"/>
      <c r="E10" s="74"/>
    </row>
    <row r="11" spans="1:5" x14ac:dyDescent="0.25">
      <c r="A11" s="69" t="s">
        <v>35</v>
      </c>
      <c r="B11" s="69"/>
      <c r="C11" s="69"/>
      <c r="D11" s="69"/>
      <c r="E11" s="69"/>
    </row>
    <row r="12" spans="1:5" ht="18" customHeight="1" x14ac:dyDescent="0.25">
      <c r="A12" s="72" t="s">
        <v>15</v>
      </c>
      <c r="B12" s="75"/>
      <c r="C12" s="75"/>
      <c r="D12" s="75"/>
      <c r="E12" s="75"/>
    </row>
    <row r="13" spans="1:5" x14ac:dyDescent="0.25">
      <c r="A13" s="69" t="s">
        <v>22</v>
      </c>
      <c r="B13" s="69"/>
      <c r="C13" s="69"/>
      <c r="D13" s="69"/>
      <c r="E13" s="69"/>
    </row>
    <row r="14" spans="1:5" ht="16.5" customHeight="1" x14ac:dyDescent="0.25">
      <c r="A14" s="72" t="s">
        <v>2</v>
      </c>
      <c r="B14" s="75"/>
      <c r="C14" s="75"/>
      <c r="D14" s="75"/>
      <c r="E14" s="75"/>
    </row>
    <row r="15" spans="1:5" ht="16.5" customHeight="1" x14ac:dyDescent="0.25">
      <c r="A15" s="69" t="s">
        <v>44</v>
      </c>
      <c r="B15" s="69"/>
      <c r="C15" s="69"/>
      <c r="D15" s="69"/>
      <c r="E15" s="69"/>
    </row>
    <row r="16" spans="1:5" x14ac:dyDescent="0.25">
      <c r="A16" s="72" t="s">
        <v>16</v>
      </c>
      <c r="B16" s="75"/>
      <c r="C16" s="75"/>
      <c r="D16" s="75"/>
      <c r="E16" s="75"/>
    </row>
    <row r="17" spans="1:7" ht="32.25" customHeight="1" x14ac:dyDescent="0.25">
      <c r="A17" s="69" t="s">
        <v>17</v>
      </c>
      <c r="B17" s="69"/>
      <c r="C17" s="69"/>
      <c r="D17" s="69"/>
      <c r="E17" s="69"/>
    </row>
    <row r="18" spans="1:7" ht="63" customHeight="1" x14ac:dyDescent="0.25">
      <c r="A18" s="69" t="s">
        <v>25</v>
      </c>
      <c r="B18" s="69"/>
      <c r="C18" s="69"/>
      <c r="D18" s="69"/>
      <c r="E18" s="69"/>
    </row>
    <row r="19" spans="1:7" ht="36.75" customHeight="1" x14ac:dyDescent="0.25">
      <c r="A19" s="71" t="s">
        <v>26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38</v>
      </c>
      <c r="C22" s="3" t="s">
        <v>4</v>
      </c>
      <c r="D22" s="3">
        <v>12.35</v>
      </c>
      <c r="E22" s="8">
        <f>D22*F20*G20</f>
        <v>22730.174999999999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8024.58</v>
      </c>
    </row>
    <row r="24" spans="1:7" s="16" customFormat="1" x14ac:dyDescent="0.25">
      <c r="A24" s="18" t="s">
        <v>40</v>
      </c>
      <c r="B24" s="9" t="s">
        <v>27</v>
      </c>
      <c r="C24" s="19" t="s">
        <v>28</v>
      </c>
      <c r="D24" s="24"/>
      <c r="E24" s="8">
        <v>0</v>
      </c>
    </row>
    <row r="25" spans="1:7" s="16" customFormat="1" x14ac:dyDescent="0.25">
      <c r="A25" s="28"/>
      <c r="B25" s="9"/>
      <c r="C25" s="19"/>
      <c r="D25" s="24"/>
      <c r="E25" s="26"/>
    </row>
    <row r="26" spans="1:7" x14ac:dyDescent="0.25">
      <c r="A26" s="27" t="s">
        <v>43</v>
      </c>
      <c r="B26" s="20"/>
      <c r="C26" s="21"/>
      <c r="D26" s="21"/>
      <c r="E26" s="22">
        <f>SUM(E22:E25)</f>
        <v>30754.754999999997</v>
      </c>
    </row>
    <row r="27" spans="1:7" ht="40.5" customHeight="1" x14ac:dyDescent="0.25">
      <c r="A27" s="77" t="s">
        <v>75</v>
      </c>
      <c r="B27" s="77"/>
      <c r="C27" s="77"/>
      <c r="D27" s="77"/>
      <c r="E27" s="77"/>
    </row>
    <row r="28" spans="1:7" ht="31.15" customHeight="1" x14ac:dyDescent="0.25">
      <c r="A28" s="69" t="s">
        <v>21</v>
      </c>
      <c r="B28" s="69"/>
      <c r="C28" s="69"/>
      <c r="D28" s="69"/>
      <c r="E28" s="69"/>
    </row>
    <row r="29" spans="1:7" ht="25.9" customHeight="1" x14ac:dyDescent="0.25">
      <c r="A29" s="69" t="s">
        <v>20</v>
      </c>
      <c r="B29" s="69"/>
      <c r="C29" s="69"/>
      <c r="D29" s="69"/>
      <c r="E29" s="69"/>
    </row>
    <row r="30" spans="1:7" ht="33" customHeight="1" x14ac:dyDescent="0.25">
      <c r="A30" s="69" t="s">
        <v>29</v>
      </c>
      <c r="B30" s="69"/>
      <c r="C30" s="69"/>
      <c r="D30" s="69"/>
      <c r="E30" s="69"/>
    </row>
    <row r="31" spans="1:7" x14ac:dyDescent="0.25">
      <c r="A31" s="69" t="s">
        <v>18</v>
      </c>
      <c r="B31" s="69"/>
      <c r="C31" s="69"/>
      <c r="D31" s="69"/>
      <c r="E31" s="69"/>
    </row>
    <row r="32" spans="1:7" x14ac:dyDescent="0.25">
      <c r="A32" s="78" t="s">
        <v>5</v>
      </c>
      <c r="B32" s="78"/>
      <c r="C32" s="78"/>
      <c r="D32" s="78"/>
      <c r="E32" s="78"/>
    </row>
    <row r="33" spans="1:5" x14ac:dyDescent="0.25">
      <c r="A33" s="69" t="s">
        <v>18</v>
      </c>
      <c r="B33" s="69"/>
      <c r="C33" s="69"/>
      <c r="D33" s="69"/>
      <c r="E33" s="69"/>
    </row>
    <row r="34" spans="1:5" ht="13.9" customHeight="1" x14ac:dyDescent="0.25">
      <c r="A34" s="79" t="s">
        <v>45</v>
      </c>
      <c r="B34" s="79"/>
      <c r="C34" s="79"/>
      <c r="D34" s="79"/>
      <c r="E34" s="5"/>
    </row>
    <row r="35" spans="1:5" x14ac:dyDescent="0.25">
      <c r="B35" s="76" t="s">
        <v>19</v>
      </c>
      <c r="C35" s="76"/>
      <c r="D35" s="76"/>
      <c r="E35" s="6" t="s">
        <v>6</v>
      </c>
    </row>
    <row r="36" spans="1:5" x14ac:dyDescent="0.25">
      <c r="A36" s="30"/>
      <c r="B36" s="30"/>
      <c r="C36" s="30"/>
      <c r="D36" s="30"/>
      <c r="E36" s="30"/>
    </row>
    <row r="37" spans="1:5" ht="13.9" customHeight="1" x14ac:dyDescent="0.25">
      <c r="A37" s="80" t="s">
        <v>33</v>
      </c>
      <c r="B37" s="80"/>
      <c r="C37" s="80"/>
      <c r="D37" s="80"/>
      <c r="E37" s="5"/>
    </row>
    <row r="38" spans="1:5" x14ac:dyDescent="0.25">
      <c r="B38" s="76" t="s">
        <v>19</v>
      </c>
      <c r="C38" s="76"/>
      <c r="D38" s="76"/>
      <c r="E38" s="6" t="s">
        <v>6</v>
      </c>
    </row>
    <row r="42" spans="1:5" x14ac:dyDescent="0.25">
      <c r="A42" s="10" t="s">
        <v>30</v>
      </c>
    </row>
    <row r="43" spans="1:5" x14ac:dyDescent="0.25">
      <c r="A43" s="2" t="s">
        <v>37</v>
      </c>
      <c r="B43" s="11">
        <v>34422.910000000003</v>
      </c>
    </row>
    <row r="44" spans="1:5" ht="31.5" x14ac:dyDescent="0.25">
      <c r="A44" s="17" t="s">
        <v>46</v>
      </c>
      <c r="B44" s="12"/>
    </row>
    <row r="45" spans="1:5" x14ac:dyDescent="0.25">
      <c r="A45" s="15" t="s">
        <v>32</v>
      </c>
      <c r="B45" s="12">
        <v>37876.519999999997</v>
      </c>
    </row>
    <row r="46" spans="1:5" x14ac:dyDescent="0.25">
      <c r="A46" s="15" t="s">
        <v>42</v>
      </c>
      <c r="B46" s="12">
        <f>150*3</f>
        <v>450</v>
      </c>
    </row>
    <row r="47" spans="1:5" ht="30" x14ac:dyDescent="0.25">
      <c r="A47" s="29" t="s">
        <v>36</v>
      </c>
      <c r="B47" s="12">
        <f>E26</f>
        <v>30754.754999999997</v>
      </c>
    </row>
    <row r="48" spans="1:5" x14ac:dyDescent="0.25">
      <c r="A48" s="13" t="s">
        <v>31</v>
      </c>
      <c r="B48" s="11">
        <f>B43+B45+B46-B47</f>
        <v>41994.674999999996</v>
      </c>
    </row>
    <row r="49" spans="2:3" x14ac:dyDescent="0.25">
      <c r="C49" s="14"/>
    </row>
    <row r="50" spans="2:3" x14ac:dyDescent="0.25">
      <c r="B50" s="2">
        <v>34422.910000000003</v>
      </c>
    </row>
  </sheetData>
  <mergeCells count="29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34" zoomScaleSheetLayoutView="100" workbookViewId="0">
      <selection activeCell="B51" sqref="B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5" t="s">
        <v>11</v>
      </c>
      <c r="B1" s="65"/>
      <c r="C1" s="65"/>
      <c r="D1" s="65"/>
      <c r="E1" s="65"/>
    </row>
    <row r="2" spans="1:5" ht="27" customHeight="1" x14ac:dyDescent="0.25">
      <c r="A2" s="66" t="s">
        <v>12</v>
      </c>
      <c r="B2" s="67"/>
      <c r="C2" s="67"/>
      <c r="D2" s="67"/>
      <c r="E2" s="67"/>
    </row>
    <row r="3" spans="1:5" x14ac:dyDescent="0.25">
      <c r="A3" s="68" t="s">
        <v>78</v>
      </c>
      <c r="B3" s="68"/>
      <c r="C3" s="68"/>
      <c r="D3" s="68"/>
      <c r="E3" s="68"/>
    </row>
    <row r="4" spans="1:5" s="1" customFormat="1" ht="15.75" x14ac:dyDescent="0.25">
      <c r="A4" s="25" t="s">
        <v>13</v>
      </c>
      <c r="B4" s="4"/>
      <c r="C4" s="4"/>
      <c r="D4" s="54"/>
      <c r="E4" s="64" t="s">
        <v>79</v>
      </c>
    </row>
    <row r="5" spans="1:5" x14ac:dyDescent="0.25">
      <c r="A5" s="59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9" t="s">
        <v>34</v>
      </c>
      <c r="B9" s="69"/>
      <c r="C9" s="69"/>
      <c r="D9" s="69"/>
      <c r="E9" s="69"/>
    </row>
    <row r="10" spans="1:5" ht="27" customHeight="1" x14ac:dyDescent="0.25">
      <c r="A10" s="73" t="s">
        <v>14</v>
      </c>
      <c r="B10" s="74"/>
      <c r="C10" s="74"/>
      <c r="D10" s="74"/>
      <c r="E10" s="74"/>
    </row>
    <row r="11" spans="1:5" x14ac:dyDescent="0.25">
      <c r="A11" s="69" t="s">
        <v>35</v>
      </c>
      <c r="B11" s="69"/>
      <c r="C11" s="69"/>
      <c r="D11" s="69"/>
      <c r="E11" s="69"/>
    </row>
    <row r="12" spans="1:5" ht="18" customHeight="1" x14ac:dyDescent="0.25">
      <c r="A12" s="72" t="s">
        <v>15</v>
      </c>
      <c r="B12" s="75"/>
      <c r="C12" s="75"/>
      <c r="D12" s="75"/>
      <c r="E12" s="75"/>
    </row>
    <row r="13" spans="1:5" x14ac:dyDescent="0.25">
      <c r="A13" s="69" t="s">
        <v>22</v>
      </c>
      <c r="B13" s="69"/>
      <c r="C13" s="69"/>
      <c r="D13" s="69"/>
      <c r="E13" s="69"/>
    </row>
    <row r="14" spans="1:5" ht="16.5" customHeight="1" x14ac:dyDescent="0.25">
      <c r="A14" s="72" t="s">
        <v>2</v>
      </c>
      <c r="B14" s="75"/>
      <c r="C14" s="75"/>
      <c r="D14" s="75"/>
      <c r="E14" s="75"/>
    </row>
    <row r="15" spans="1:5" ht="16.5" customHeight="1" x14ac:dyDescent="0.25">
      <c r="A15" s="69" t="s">
        <v>44</v>
      </c>
      <c r="B15" s="69"/>
      <c r="C15" s="69"/>
      <c r="D15" s="69"/>
      <c r="E15" s="69"/>
    </row>
    <row r="16" spans="1:5" x14ac:dyDescent="0.25">
      <c r="A16" s="72" t="s">
        <v>16</v>
      </c>
      <c r="B16" s="75"/>
      <c r="C16" s="75"/>
      <c r="D16" s="75"/>
      <c r="E16" s="75"/>
    </row>
    <row r="17" spans="1:7" ht="32.25" customHeight="1" x14ac:dyDescent="0.25">
      <c r="A17" s="69" t="s">
        <v>17</v>
      </c>
      <c r="B17" s="69"/>
      <c r="C17" s="69"/>
      <c r="D17" s="69"/>
      <c r="E17" s="69"/>
    </row>
    <row r="18" spans="1:7" ht="63" customHeight="1" x14ac:dyDescent="0.25">
      <c r="A18" s="69" t="s">
        <v>25</v>
      </c>
      <c r="B18" s="69"/>
      <c r="C18" s="69"/>
      <c r="D18" s="69"/>
      <c r="E18" s="69"/>
    </row>
    <row r="19" spans="1:7" ht="36.75" customHeight="1" x14ac:dyDescent="0.25">
      <c r="A19" s="71" t="s">
        <v>26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38</v>
      </c>
      <c r="C22" s="3" t="s">
        <v>4</v>
      </c>
      <c r="D22" s="3">
        <v>12.35</v>
      </c>
      <c r="E22" s="8">
        <f>D22*F20*G20</f>
        <v>22730.174999999999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8024.58</v>
      </c>
    </row>
    <row r="24" spans="1:7" s="16" customFormat="1" x14ac:dyDescent="0.25">
      <c r="A24" s="18" t="s">
        <v>40</v>
      </c>
      <c r="B24" s="9" t="s">
        <v>80</v>
      </c>
      <c r="C24" s="19" t="s">
        <v>28</v>
      </c>
      <c r="D24" s="24"/>
      <c r="E24" s="8">
        <v>300.08999999999997</v>
      </c>
    </row>
    <row r="25" spans="1:7" s="16" customFormat="1" ht="60" x14ac:dyDescent="0.25">
      <c r="A25" s="60" t="s">
        <v>76</v>
      </c>
      <c r="B25" s="61" t="s">
        <v>77</v>
      </c>
      <c r="C25" s="62" t="s">
        <v>28</v>
      </c>
      <c r="D25" s="62"/>
      <c r="E25" s="63">
        <v>548.5</v>
      </c>
    </row>
    <row r="26" spans="1:7" s="16" customFormat="1" x14ac:dyDescent="0.25">
      <c r="A26" s="28"/>
      <c r="B26" s="9"/>
      <c r="C26" s="19"/>
      <c r="D26" s="24"/>
      <c r="E26" s="26"/>
    </row>
    <row r="27" spans="1:7" x14ac:dyDescent="0.25">
      <c r="A27" s="27" t="s">
        <v>43</v>
      </c>
      <c r="B27" s="20"/>
      <c r="C27" s="21"/>
      <c r="D27" s="21"/>
      <c r="E27" s="22">
        <f>SUM(E22:E26)</f>
        <v>31603.344999999998</v>
      </c>
    </row>
    <row r="28" spans="1:7" ht="40.5" customHeight="1" x14ac:dyDescent="0.25">
      <c r="A28" s="77" t="s">
        <v>81</v>
      </c>
      <c r="B28" s="77"/>
      <c r="C28" s="77"/>
      <c r="D28" s="77"/>
      <c r="E28" s="77"/>
    </row>
    <row r="29" spans="1:7" ht="31.15" customHeight="1" x14ac:dyDescent="0.25">
      <c r="A29" s="69" t="s">
        <v>21</v>
      </c>
      <c r="B29" s="69"/>
      <c r="C29" s="69"/>
      <c r="D29" s="69"/>
      <c r="E29" s="69"/>
    </row>
    <row r="30" spans="1:7" ht="25.9" customHeight="1" x14ac:dyDescent="0.25">
      <c r="A30" s="69" t="s">
        <v>20</v>
      </c>
      <c r="B30" s="69"/>
      <c r="C30" s="69"/>
      <c r="D30" s="69"/>
      <c r="E30" s="69"/>
    </row>
    <row r="31" spans="1:7" ht="33" customHeight="1" x14ac:dyDescent="0.25">
      <c r="A31" s="69" t="s">
        <v>29</v>
      </c>
      <c r="B31" s="69"/>
      <c r="C31" s="69"/>
      <c r="D31" s="69"/>
      <c r="E31" s="69"/>
    </row>
    <row r="32" spans="1:7" x14ac:dyDescent="0.25">
      <c r="A32" s="69" t="s">
        <v>18</v>
      </c>
      <c r="B32" s="69"/>
      <c r="C32" s="69"/>
      <c r="D32" s="69"/>
      <c r="E32" s="69"/>
    </row>
    <row r="33" spans="1:5" x14ac:dyDescent="0.25">
      <c r="A33" s="78" t="s">
        <v>5</v>
      </c>
      <c r="B33" s="78"/>
      <c r="C33" s="78"/>
      <c r="D33" s="78"/>
      <c r="E33" s="78"/>
    </row>
    <row r="34" spans="1:5" x14ac:dyDescent="0.25">
      <c r="A34" s="69" t="s">
        <v>18</v>
      </c>
      <c r="B34" s="69"/>
      <c r="C34" s="69"/>
      <c r="D34" s="69"/>
      <c r="E34" s="69"/>
    </row>
    <row r="35" spans="1:5" ht="13.9" customHeight="1" x14ac:dyDescent="0.25">
      <c r="A35" s="79" t="s">
        <v>45</v>
      </c>
      <c r="B35" s="79"/>
      <c r="C35" s="79"/>
      <c r="D35" s="79"/>
      <c r="E35" s="5"/>
    </row>
    <row r="36" spans="1:5" x14ac:dyDescent="0.25">
      <c r="B36" s="76" t="s">
        <v>19</v>
      </c>
      <c r="C36" s="76"/>
      <c r="D36" s="76"/>
      <c r="E36" s="6" t="s">
        <v>6</v>
      </c>
    </row>
    <row r="37" spans="1:5" x14ac:dyDescent="0.25">
      <c r="A37" s="58"/>
      <c r="B37" s="58"/>
      <c r="C37" s="58"/>
      <c r="D37" s="58"/>
      <c r="E37" s="58"/>
    </row>
    <row r="38" spans="1:5" ht="13.9" customHeight="1" x14ac:dyDescent="0.25">
      <c r="A38" s="80" t="s">
        <v>33</v>
      </c>
      <c r="B38" s="80"/>
      <c r="C38" s="80"/>
      <c r="D38" s="80"/>
      <c r="E38" s="5"/>
    </row>
    <row r="39" spans="1:5" x14ac:dyDescent="0.25">
      <c r="B39" s="76" t="s">
        <v>19</v>
      </c>
      <c r="C39" s="76"/>
      <c r="D39" s="76"/>
      <c r="E39" s="6" t="s">
        <v>6</v>
      </c>
    </row>
    <row r="43" spans="1:5" x14ac:dyDescent="0.25">
      <c r="A43" s="10" t="s">
        <v>30</v>
      </c>
    </row>
    <row r="44" spans="1:5" x14ac:dyDescent="0.25">
      <c r="A44" s="2" t="s">
        <v>37</v>
      </c>
      <c r="B44" s="11">
        <f>'1кв'!B48</f>
        <v>41994.674999999996</v>
      </c>
    </row>
    <row r="45" spans="1:5" ht="31.5" x14ac:dyDescent="0.25">
      <c r="A45" s="17" t="s">
        <v>46</v>
      </c>
      <c r="B45" s="12"/>
    </row>
    <row r="46" spans="1:5" x14ac:dyDescent="0.25">
      <c r="A46" s="15" t="s">
        <v>32</v>
      </c>
      <c r="B46" s="12">
        <v>36978.480000000003</v>
      </c>
    </row>
    <row r="47" spans="1:5" x14ac:dyDescent="0.25">
      <c r="A47" s="15" t="s">
        <v>42</v>
      </c>
      <c r="B47" s="12">
        <f>150*3</f>
        <v>450</v>
      </c>
    </row>
    <row r="48" spans="1:5" ht="30" x14ac:dyDescent="0.25">
      <c r="A48" s="57" t="s">
        <v>36</v>
      </c>
      <c r="B48" s="12">
        <f>E27</f>
        <v>31603.344999999998</v>
      </c>
    </row>
    <row r="49" spans="1:3" x14ac:dyDescent="0.25">
      <c r="A49" s="13" t="s">
        <v>31</v>
      </c>
      <c r="B49" s="11">
        <f>B44+B46+B47-B48</f>
        <v>47819.81</v>
      </c>
    </row>
    <row r="50" spans="1:3" x14ac:dyDescent="0.25">
      <c r="C50" s="14"/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zoomScaleSheetLayoutView="100" workbookViewId="0">
      <selection activeCell="C20" sqref="C20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2" t="s">
        <v>47</v>
      </c>
      <c r="B1" s="82"/>
      <c r="C1" s="82"/>
      <c r="D1" s="32"/>
    </row>
    <row r="2" spans="1:5" ht="15.75" x14ac:dyDescent="0.25">
      <c r="A2" s="83" t="s">
        <v>48</v>
      </c>
      <c r="B2" s="83"/>
      <c r="C2" s="83"/>
      <c r="D2" s="33"/>
    </row>
    <row r="3" spans="1:5" ht="15.75" x14ac:dyDescent="0.25">
      <c r="A3" s="83" t="s">
        <v>49</v>
      </c>
      <c r="B3" s="83"/>
      <c r="C3" s="83"/>
      <c r="D3" s="33"/>
    </row>
    <row r="4" spans="1:5" ht="15.75" x14ac:dyDescent="0.25">
      <c r="A4" s="82" t="s">
        <v>70</v>
      </c>
      <c r="B4" s="82"/>
      <c r="C4" s="82"/>
      <c r="D4" s="32"/>
    </row>
    <row r="5" spans="1:5" ht="15.75" x14ac:dyDescent="0.25">
      <c r="A5" s="84"/>
      <c r="B5" s="84"/>
      <c r="C5" s="84"/>
      <c r="D5" s="1"/>
    </row>
    <row r="6" spans="1:5" ht="15.75" x14ac:dyDescent="0.25">
      <c r="A6" s="33"/>
      <c r="B6" s="34" t="s">
        <v>50</v>
      </c>
      <c r="C6" s="35" t="e">
        <f>#REF!</f>
        <v>#REF!</v>
      </c>
      <c r="D6" s="36"/>
    </row>
    <row r="7" spans="1:5" ht="15.75" x14ac:dyDescent="0.25">
      <c r="A7" s="37" t="s">
        <v>51</v>
      </c>
      <c r="B7" s="34" t="s">
        <v>71</v>
      </c>
      <c r="C7" s="35"/>
      <c r="D7" s="36"/>
    </row>
    <row r="8" spans="1:5" ht="15.75" x14ac:dyDescent="0.25">
      <c r="B8" s="38" t="s">
        <v>52</v>
      </c>
      <c r="C8" s="39" t="e">
        <f>#REF!+#REF!+#REF!+'1кв'!B45</f>
        <v>#REF!</v>
      </c>
      <c r="D8" s="40"/>
    </row>
    <row r="9" spans="1:5" ht="30" x14ac:dyDescent="0.25">
      <c r="B9" s="41" t="s">
        <v>53</v>
      </c>
      <c r="C9" s="39" t="e">
        <f>#REF!+#REF!+#REF!+'1кв'!B46</f>
        <v>#REF!</v>
      </c>
      <c r="D9" s="40"/>
    </row>
    <row r="10" spans="1:5" ht="15.75" x14ac:dyDescent="0.25">
      <c r="A10" s="42"/>
      <c r="B10" s="38" t="s">
        <v>54</v>
      </c>
      <c r="C10" s="43" t="e">
        <f>SUM(C8:C9)</f>
        <v>#REF!</v>
      </c>
      <c r="D10" s="36"/>
    </row>
    <row r="11" spans="1:5" ht="15.75" x14ac:dyDescent="0.25">
      <c r="A11" s="1"/>
      <c r="B11" s="81"/>
      <c r="C11" s="81"/>
      <c r="D11" s="44"/>
    </row>
    <row r="12" spans="1:5" ht="15.75" x14ac:dyDescent="0.25">
      <c r="A12" s="45" t="s">
        <v>55</v>
      </c>
      <c r="B12" s="23" t="s">
        <v>41</v>
      </c>
      <c r="C12" s="39" t="e">
        <f>#REF!+#REF!+#REF!+'1кв'!E22</f>
        <v>#REF!</v>
      </c>
      <c r="D12" s="44"/>
    </row>
    <row r="13" spans="1:5" ht="15.75" x14ac:dyDescent="0.25">
      <c r="A13" s="45"/>
      <c r="B13" s="7" t="s">
        <v>39</v>
      </c>
      <c r="C13" s="39" t="e">
        <f>#REF!+#REF!+#REF!+'1кв'!E23</f>
        <v>#REF!</v>
      </c>
      <c r="D13" s="44"/>
    </row>
    <row r="14" spans="1:5" ht="15.75" x14ac:dyDescent="0.25">
      <c r="A14" s="1"/>
      <c r="B14" s="7" t="s">
        <v>56</v>
      </c>
      <c r="C14" s="39" t="e">
        <f>#REF!+#REF!+#REF!+'1кв'!E24</f>
        <v>#REF!</v>
      </c>
      <c r="D14" s="44"/>
      <c r="E14" s="46"/>
    </row>
    <row r="15" spans="1:5" ht="15.75" x14ac:dyDescent="0.25">
      <c r="A15" s="45"/>
      <c r="B15" s="47" t="s">
        <v>72</v>
      </c>
      <c r="C15" s="39" t="e">
        <f>'1кв'!#REF!</f>
        <v>#REF!</v>
      </c>
      <c r="D15" s="44"/>
    </row>
    <row r="16" spans="1:5" ht="15.75" x14ac:dyDescent="0.25">
      <c r="A16" s="45"/>
      <c r="B16" s="48" t="s">
        <v>57</v>
      </c>
      <c r="C16" s="39" t="e">
        <f>SUM(C18:C18)</f>
        <v>#REF!</v>
      </c>
      <c r="D16" s="44"/>
    </row>
    <row r="17" spans="1:5" ht="15.75" x14ac:dyDescent="0.25">
      <c r="A17" s="45"/>
      <c r="B17" s="48" t="s">
        <v>58</v>
      </c>
      <c r="C17" s="49"/>
      <c r="D17" s="44"/>
    </row>
    <row r="18" spans="1:5" ht="15.75" x14ac:dyDescent="0.25">
      <c r="A18" s="45"/>
      <c r="B18" s="28" t="s">
        <v>73</v>
      </c>
      <c r="C18" s="39" t="e">
        <f>#REF!</f>
        <v>#REF!</v>
      </c>
      <c r="D18" s="44"/>
    </row>
    <row r="19" spans="1:5" ht="15.75" x14ac:dyDescent="0.25">
      <c r="A19" s="1"/>
      <c r="B19" s="50" t="s">
        <v>59</v>
      </c>
      <c r="C19" s="43" t="e">
        <f>SUM(C12:C16)</f>
        <v>#REF!</v>
      </c>
      <c r="D19" s="44"/>
      <c r="E19" s="46"/>
    </row>
    <row r="20" spans="1:5" ht="15.75" x14ac:dyDescent="0.25">
      <c r="A20" s="1"/>
      <c r="B20" s="51" t="s">
        <v>60</v>
      </c>
      <c r="C20" s="43" t="e">
        <f>C6+C10-C19</f>
        <v>#REF!</v>
      </c>
      <c r="D20" s="44"/>
    </row>
    <row r="21" spans="1:5" ht="15.75" x14ac:dyDescent="0.25">
      <c r="A21" s="1"/>
      <c r="B21" s="37"/>
      <c r="C21" s="37"/>
      <c r="D21" s="44"/>
    </row>
    <row r="22" spans="1:5" ht="15.75" x14ac:dyDescent="0.25">
      <c r="A22" s="1"/>
      <c r="B22" s="52" t="s">
        <v>61</v>
      </c>
      <c r="C22" s="52"/>
      <c r="D22" s="44"/>
    </row>
    <row r="23" spans="1:5" ht="15.75" x14ac:dyDescent="0.25">
      <c r="A23" s="1"/>
      <c r="B23" s="52" t="s">
        <v>62</v>
      </c>
      <c r="C23" s="55">
        <v>10938.57</v>
      </c>
      <c r="D23" s="44"/>
    </row>
    <row r="24" spans="1:5" ht="15.75" x14ac:dyDescent="0.25">
      <c r="A24" s="1"/>
      <c r="B24" s="53" t="s">
        <v>63</v>
      </c>
      <c r="C24" s="56">
        <v>22640.16</v>
      </c>
      <c r="D24" s="44"/>
    </row>
    <row r="25" spans="1:5" ht="15.75" x14ac:dyDescent="0.25">
      <c r="A25" s="1"/>
      <c r="B25" s="52" t="s">
        <v>64</v>
      </c>
      <c r="C25" s="55">
        <f>C24-C23</f>
        <v>11701.59</v>
      </c>
      <c r="D25" s="44"/>
    </row>
    <row r="26" spans="1:5" ht="15.75" x14ac:dyDescent="0.25">
      <c r="A26" s="1"/>
      <c r="B26" s="37"/>
      <c r="C26" s="37"/>
      <c r="D26" s="44"/>
    </row>
    <row r="27" spans="1:5" ht="15.75" x14ac:dyDescent="0.25">
      <c r="A27" s="1"/>
      <c r="B27" s="37"/>
      <c r="C27" s="37"/>
      <c r="D27" s="44"/>
    </row>
    <row r="28" spans="1:5" ht="15.75" x14ac:dyDescent="0.25">
      <c r="A28" s="1"/>
      <c r="B28" s="37"/>
      <c r="C28" s="37"/>
      <c r="D28" s="44"/>
    </row>
    <row r="29" spans="1:5" ht="15.75" x14ac:dyDescent="0.25">
      <c r="A29" s="1"/>
      <c r="B29" s="37"/>
      <c r="C29" s="37"/>
      <c r="D29" s="44"/>
    </row>
    <row r="30" spans="1:5" ht="15.75" x14ac:dyDescent="0.25">
      <c r="A30" s="1" t="s">
        <v>65</v>
      </c>
      <c r="B30" s="37" t="s">
        <v>66</v>
      </c>
      <c r="C30" s="37"/>
      <c r="D30" s="44"/>
    </row>
    <row r="31" spans="1:5" ht="15.75" x14ac:dyDescent="0.25">
      <c r="A31" s="1"/>
      <c r="B31" s="37" t="s">
        <v>67</v>
      </c>
      <c r="C31" s="37"/>
      <c r="D31" s="44"/>
    </row>
    <row r="32" spans="1:5" ht="15.75" x14ac:dyDescent="0.25">
      <c r="A32" s="1"/>
      <c r="B32" s="37" t="s">
        <v>68</v>
      </c>
      <c r="C32" s="37"/>
      <c r="D32" s="44"/>
    </row>
    <row r="33" spans="1:4" ht="15.75" x14ac:dyDescent="0.25">
      <c r="A33" s="1"/>
      <c r="B33" s="37"/>
      <c r="C33" s="37"/>
      <c r="D33" s="44"/>
    </row>
    <row r="34" spans="1:4" ht="15.75" x14ac:dyDescent="0.25">
      <c r="A34" s="1"/>
      <c r="B34" s="37"/>
      <c r="C34" s="37"/>
      <c r="D34" s="44"/>
    </row>
    <row r="35" spans="1:4" ht="15.75" x14ac:dyDescent="0.25">
      <c r="A35" s="1"/>
      <c r="B35" s="37" t="s">
        <v>69</v>
      </c>
      <c r="C35" s="37"/>
      <c r="D35" s="44"/>
    </row>
    <row r="36" spans="1:4" ht="15.75" x14ac:dyDescent="0.25">
      <c r="A36" s="1"/>
      <c r="B36" s="37"/>
      <c r="C36" s="37"/>
      <c r="D36" s="44"/>
    </row>
    <row r="37" spans="1:4" ht="15.75" x14ac:dyDescent="0.25">
      <c r="A37" s="1"/>
      <c r="B37" s="37"/>
      <c r="C37" s="37"/>
      <c r="D37" s="44"/>
    </row>
    <row r="38" spans="1:4" ht="15.75" x14ac:dyDescent="0.25">
      <c r="A38" s="1"/>
      <c r="B38" s="37"/>
      <c r="C38" s="37"/>
      <c r="D38" s="44"/>
    </row>
    <row r="39" spans="1:4" ht="15.75" x14ac:dyDescent="0.25">
      <c r="A39" s="1"/>
      <c r="B39" s="37"/>
      <c r="C39" s="37"/>
      <c r="D39" s="44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2024-08-01T07:47:59Z</dcterms:modified>
</cp:coreProperties>
</file>